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770" yWindow="0" windowWidth="14805" windowHeight="11760"/>
  </bookViews>
  <sheets>
    <sheet name="от 3-х старт" sheetId="6" r:id="rId1"/>
    <sheet name="от 3-х промежуток" sheetId="7" r:id="rId2"/>
    <sheet name="от 3-х итог" sheetId="1" r:id="rId3"/>
  </sheets>
  <definedNames>
    <definedName name="_xlnm._FilterDatabase" localSheetId="2" hidden="1">'от 3-х итог'!$M$1:$M$17</definedName>
    <definedName name="_xlnm._FilterDatabase" localSheetId="1" hidden="1">'от 3-х промежуток'!$L$1:$L$16</definedName>
    <definedName name="_xlnm._FilterDatabase" localSheetId="0" hidden="1">'от 3-х старт'!$K$1:$K$17</definedName>
  </definedNames>
  <calcPr calcId="144525"/>
</workbook>
</file>

<file path=xl/calcChain.xml><?xml version="1.0" encoding="utf-8"?>
<calcChain xmlns="http://schemas.openxmlformats.org/spreadsheetml/2006/main">
  <c r="M9" i="1" l="1"/>
  <c r="L10" i="7"/>
  <c r="K10" i="6"/>
  <c r="L8" i="1" l="1"/>
  <c r="K9" i="7"/>
  <c r="J9" i="6" l="1"/>
  <c r="K9" i="6" s="1"/>
  <c r="I9" i="6"/>
  <c r="L9" i="7" l="1"/>
  <c r="J9" i="7"/>
  <c r="L14" i="7" l="1"/>
  <c r="K15" i="7"/>
  <c r="L15" i="7" s="1"/>
  <c r="K13" i="7"/>
  <c r="L13" i="7" s="1"/>
  <c r="K14" i="6"/>
  <c r="J13" i="6"/>
  <c r="K13" i="6" s="1"/>
  <c r="J15" i="6"/>
  <c r="K15" i="6" s="1"/>
  <c r="M8" i="1"/>
  <c r="K8" i="1"/>
  <c r="L12" i="1" l="1"/>
  <c r="M12" i="1" s="1"/>
  <c r="M13" i="1"/>
  <c r="L14" i="1"/>
  <c r="M14" i="1" s="1"/>
</calcChain>
</file>

<file path=xl/sharedStrings.xml><?xml version="1.0" encoding="utf-8"?>
<sst xmlns="http://schemas.openxmlformats.org/spreadsheetml/2006/main" count="81" uniqueCount="47">
  <si>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</si>
  <si>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</si>
  <si>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</si>
  <si>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</si>
  <si>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</si>
  <si>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</si>
  <si>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</si>
  <si>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</si>
  <si>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</si>
  <si>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</si>
  <si>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</si>
  <si>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</si>
  <si>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</si>
  <si>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</si>
  <si>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</si>
  <si>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Общее количество</t>
  </si>
  <si>
    <t>Средний уровень</t>
  </si>
  <si>
    <t>Уровень развития умений и навыков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</si>
  <si>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</si>
  <si>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</si>
  <si>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</si>
  <si>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</si>
  <si>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</si>
  <si>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</si>
  <si>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 xml:space="preserve">результатов диагностики стартового контроля в средней группе (от 3 лет) </t>
  </si>
  <si>
    <t xml:space="preserve">результатов диагностики итогового контроля в средней группе (от 3 лет) </t>
  </si>
  <si>
    <t>3-Зд.1 умеет выполнять физические упражнения одновременно со взрослым</t>
  </si>
  <si>
    <t>3-Зд.2 владеет различными видами основных движений</t>
  </si>
  <si>
    <t>3-Зд.3 имеет представление о первоначальной технике выполнения спортивных упражнений</t>
  </si>
  <si>
    <t>3-Зд.4 владеет первоначальными навыками личной гигиены</t>
  </si>
  <si>
    <t>3-Зд.5 проявляет положительные эмоции при проведении закаливающих процедур</t>
  </si>
  <si>
    <t>3-Зд.1 умеет выполнять физические упражнения, имитируя движения животных</t>
  </si>
  <si>
    <t>3-Зд.2 выполняет основные виды движений</t>
  </si>
  <si>
    <t>3-Зд.3 умеет кататься с невысокой горки, катают друг друга</t>
  </si>
  <si>
    <t>3-Зд.4 владеет навыком езды на трехколесном велосипеде</t>
  </si>
  <si>
    <t>3-Зд.5 имеет первоначальные навыки самообслуживания, представления о здоровом образе жизни</t>
  </si>
  <si>
    <t>3-Зд.6 участвует в совместных подвижных играх</t>
  </si>
  <si>
    <t>3-Зд.1 выполняет основные движения</t>
  </si>
  <si>
    <t>3-Зд.2 перестраивается в колонну по одному, в круг, находит свое место в строю</t>
  </si>
  <si>
    <t>3-Зд.3 принимает нужное исходное положение, соблюдает последовательность выполнения</t>
  </si>
  <si>
    <t>3-Зд.4 катается с невысокой горки; катают друг друга</t>
  </si>
  <si>
    <t>3-Зд.5 умеет кататься на трехколесном велосипеде, погружается в воду, играет в воде</t>
  </si>
  <si>
    <t>3-Зд.7 проявляет самостоятельность при выполнении культурно-гигиенических навыков</t>
  </si>
  <si>
    <t>3-Зд.6погружается в воду, играет в воде</t>
  </si>
  <si>
    <t xml:space="preserve">результатов диагностики промежуточного контроля в средней группе (от 3 лет) </t>
  </si>
  <si>
    <t>Жамалов Самат</t>
  </si>
  <si>
    <t>Жубайхан Расул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</si>
</sst>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0" fontId="1" fillId="3" borderId="1" xfId="0" applyFont="1" applyFill="1" applyBorder="1"/>
    <xf numFmtId="0" fontId="1" fillId="4" borderId="1" xfId="0" applyFont="1" applyFill="1" applyBorder="1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  <xf numFmtId="0" fontId="1" fillId="3" borderId="4" xfId="0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4" borderId="1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4"/>
  <sheetViews>
    <sheetView tabSelected="1" topLeftCell="A8" zoomScale="106" zoomScaleNormal="106" workbookViewId="0">
      <selection activeCell="M13" sqref="M13"/>
    </sheetView>
  </sheetViews>
  <sheetFormatPr defaultRowHeight="15" x14ac:dyDescent="0.25"/>
  <cols>
    <col min="2" max="2" width="4" customWidth="1"/>
    <col min="3" max="3" width="18.140625" customWidth="1"/>
    <col min="4" max="4" width="7.28515625" customWidth="1"/>
    <col min="5" max="5" width="8.28515625" customWidth="1"/>
    <col min="6" max="6" width="8.85546875" customWidth="1"/>
    <col min="7" max="7" width="6.5703125" customWidth="1"/>
    <col min="8" max="8" width="9.28515625" customWidth="1"/>
    <col min="9" max="9" width="9.140625" style="9"/>
    <col min="10" max="10" width="7.5703125" customWidth="1"/>
    <col min="11" max="11" width="11.140625" customWidth="1"/>
  </cols>
  <sheetData>
    <row r="2" spans="1:12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x14ac:dyDescent="0.25">
      <c r="A3" s="18" t="s">
        <v>24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x14ac:dyDescent="0.25">
      <c r="A4" s="18" t="s">
        <v>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6" spans="1:12" x14ac:dyDescent="0.25">
      <c r="B6" s="19" t="s">
        <v>2</v>
      </c>
      <c r="C6" s="19"/>
      <c r="D6" s="19"/>
      <c r="E6" s="19"/>
      <c r="F6" s="19"/>
      <c r="G6" s="19"/>
      <c r="H6" s="19"/>
      <c r="I6" s="19"/>
      <c r="J6" s="19"/>
      <c r="K6" s="19"/>
    </row>
    <row r="7" spans="1:12" ht="38.25" customHeight="1" x14ac:dyDescent="0.25">
      <c r="B7" s="20" t="s">
        <v>3</v>
      </c>
      <c r="C7" s="20" t="s">
        <v>4</v>
      </c>
      <c r="D7" s="21" t="s">
        <v>5</v>
      </c>
      <c r="E7" s="22"/>
      <c r="F7" s="22"/>
      <c r="G7" s="22"/>
      <c r="H7" s="23"/>
      <c r="I7" s="24" t="s">
        <v>15</v>
      </c>
      <c r="J7" s="26" t="s">
        <v>16</v>
      </c>
      <c r="K7" s="28" t="s">
        <v>17</v>
      </c>
    </row>
    <row r="8" spans="1:12" ht="225" customHeight="1" x14ac:dyDescent="0.25">
      <c r="B8" s="20"/>
      <c r="C8" s="20"/>
      <c r="D8" s="11" t="s">
        <v>26</v>
      </c>
      <c r="E8" s="11" t="s">
        <v>27</v>
      </c>
      <c r="F8" s="11" t="s">
        <v>28</v>
      </c>
      <c r="G8" s="11" t="s">
        <v>29</v>
      </c>
      <c r="H8" s="11" t="s">
        <v>30</v>
      </c>
      <c r="I8" s="25"/>
      <c r="J8" s="27"/>
      <c r="K8" s="28"/>
    </row>
    <row r="9" spans="1:12" x14ac:dyDescent="0.25">
      <c r="B9" s="2">
        <v>1</v>
      </c>
      <c r="C9" s="2" t="s">
        <v>45</v>
      </c>
      <c r="D9" s="2">
        <v>2</v>
      </c>
      <c r="E9" s="2">
        <v>1</v>
      </c>
      <c r="F9" s="2">
        <v>1</v>
      </c>
      <c r="G9" s="2">
        <v>3</v>
      </c>
      <c r="H9" s="2">
        <v>2</v>
      </c>
      <c r="I9" s="7">
        <f t="shared" ref="I9" si="0">SUM(D9:H9)</f>
        <v>9</v>
      </c>
      <c r="J9" s="8">
        <f t="shared" ref="J9" si="1">AVERAGE(D9,E9,F9,G9,H9)</f>
        <v>1.8</v>
      </c>
      <c r="K9" s="12" t="str">
        <f>IF(D9="","",VLOOKUP(J9,$J$72:$K$74,2,TRUE))</f>
        <v>ІІ ур</v>
      </c>
    </row>
    <row r="10" spans="1:12" x14ac:dyDescent="0.25">
      <c r="B10" s="14">
        <v>2</v>
      </c>
      <c r="C10" s="14" t="s">
        <v>46</v>
      </c>
      <c r="D10" s="15">
        <v>2</v>
      </c>
      <c r="E10" s="16">
        <v>1</v>
      </c>
      <c r="F10" s="16">
        <v>1</v>
      </c>
      <c r="G10" s="16">
        <v>3</v>
      </c>
      <c r="H10" s="16">
        <v>2</v>
      </c>
      <c r="I10" s="17">
        <v>9</v>
      </c>
      <c r="J10" s="8">
        <v>1.8</v>
      </c>
      <c r="K10" s="12" t="str">
        <f>IF(D10="","",VLOOKUP(J10,$J$72:$K$74,2,TRUE))</f>
        <v>ІІ ур</v>
      </c>
    </row>
    <row r="11" spans="1:12" x14ac:dyDescent="0.25">
      <c r="B11" s="29"/>
      <c r="C11" s="29"/>
      <c r="D11" s="32"/>
      <c r="E11" s="33"/>
      <c r="F11" s="33"/>
      <c r="G11" s="33"/>
      <c r="H11" s="33"/>
      <c r="I11" s="34"/>
      <c r="J11" s="1" t="s">
        <v>9</v>
      </c>
      <c r="K11" s="1" t="s">
        <v>10</v>
      </c>
    </row>
    <row r="12" spans="1:12" x14ac:dyDescent="0.25">
      <c r="B12" s="30"/>
      <c r="C12" s="30"/>
      <c r="D12" s="37" t="s">
        <v>14</v>
      </c>
      <c r="E12" s="38"/>
      <c r="F12" s="38"/>
      <c r="G12" s="38"/>
      <c r="H12" s="38"/>
      <c r="I12" s="39"/>
      <c r="J12" s="13">
        <v>2</v>
      </c>
      <c r="K12" s="13">
        <v>100</v>
      </c>
    </row>
    <row r="13" spans="1:12" x14ac:dyDescent="0.25">
      <c r="B13" s="30"/>
      <c r="C13" s="30"/>
      <c r="D13" s="35" t="s">
        <v>11</v>
      </c>
      <c r="E13" s="36"/>
      <c r="F13" s="36"/>
      <c r="G13" s="36"/>
      <c r="H13" s="36"/>
      <c r="I13" s="36"/>
      <c r="J13" s="5">
        <f>COUNTIF(K9:K9,"І ур")</f>
        <v>0</v>
      </c>
      <c r="K13" s="3">
        <f>(J13/J12)*100</f>
        <v>0</v>
      </c>
    </row>
    <row r="14" spans="1:12" x14ac:dyDescent="0.25">
      <c r="B14" s="30"/>
      <c r="C14" s="30"/>
      <c r="D14" s="35" t="s">
        <v>12</v>
      </c>
      <c r="E14" s="36"/>
      <c r="F14" s="36"/>
      <c r="G14" s="36"/>
      <c r="H14" s="36"/>
      <c r="I14" s="36"/>
      <c r="J14" s="5">
        <v>2</v>
      </c>
      <c r="K14" s="3">
        <f>(J14/J12)*100</f>
        <v>100</v>
      </c>
    </row>
    <row r="15" spans="1:12" x14ac:dyDescent="0.25">
      <c r="B15" s="31"/>
      <c r="C15" s="31"/>
      <c r="D15" s="35" t="s">
        <v>13</v>
      </c>
      <c r="E15" s="36"/>
      <c r="F15" s="36"/>
      <c r="G15" s="36"/>
      <c r="H15" s="36"/>
      <c r="I15" s="36"/>
      <c r="J15" s="5">
        <f>COUNTIF(K9:K9,"ІІІ ур")</f>
        <v>0</v>
      </c>
      <c r="K15" s="3">
        <f>(J15/J12)*100</f>
        <v>0</v>
      </c>
    </row>
    <row r="72" spans="10:11" x14ac:dyDescent="0.25">
      <c r="J72" s="6">
        <v>1</v>
      </c>
      <c r="K72" s="6" t="s">
        <v>18</v>
      </c>
    </row>
    <row r="73" spans="10:11" x14ac:dyDescent="0.25">
      <c r="J73" s="6">
        <v>1.6</v>
      </c>
      <c r="K73" s="6" t="s">
        <v>19</v>
      </c>
    </row>
    <row r="74" spans="10:11" x14ac:dyDescent="0.25">
      <c r="J74" s="6">
        <v>2.6</v>
      </c>
      <c r="K74" s="6" t="s">
        <v>20</v>
      </c>
    </row>
  </sheetData>
  <autoFilter ref="K1:K17"/>
  <mergeCells count="17">
    <mergeCell ref="B11:B15"/>
    <mergeCell ref="C11:C15"/>
    <mergeCell ref="D11:I11"/>
    <mergeCell ref="D13:I13"/>
    <mergeCell ref="D14:I14"/>
    <mergeCell ref="D15:I15"/>
    <mergeCell ref="D12:I12"/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4"/>
  <sheetViews>
    <sheetView topLeftCell="A11" zoomScale="112" zoomScaleNormal="112" workbookViewId="0">
      <selection activeCell="M26" sqref="M26"/>
    </sheetView>
  </sheetViews>
  <sheetFormatPr defaultRowHeight="15" x14ac:dyDescent="0.25"/>
  <cols>
    <col min="2" max="2" width="4.140625" customWidth="1"/>
    <col min="3" max="3" width="20.85546875" customWidth="1"/>
    <col min="4" max="5" width="6.28515625" customWidth="1"/>
    <col min="6" max="6" width="7.28515625" customWidth="1"/>
    <col min="7" max="8" width="7.140625" customWidth="1"/>
    <col min="9" max="9" width="10.5703125" customWidth="1"/>
    <col min="10" max="10" width="8.28515625" customWidth="1"/>
    <col min="11" max="11" width="6.85546875" customWidth="1"/>
    <col min="12" max="12" width="10.28515625" customWidth="1"/>
    <col min="13" max="13" width="10.85546875" customWidth="1"/>
  </cols>
  <sheetData>
    <row r="2" spans="1:13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15" customHeight="1" x14ac:dyDescent="0.25">
      <c r="A3" s="18" t="s">
        <v>44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25">
      <c r="A4" s="18" t="s">
        <v>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6" spans="1:13" x14ac:dyDescent="0.25">
      <c r="B6" s="19" t="s">
        <v>2</v>
      </c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x14ac:dyDescent="0.25">
      <c r="B7" s="20" t="s">
        <v>3</v>
      </c>
      <c r="C7" s="20" t="s">
        <v>4</v>
      </c>
      <c r="D7" s="21" t="s">
        <v>5</v>
      </c>
      <c r="E7" s="22"/>
      <c r="F7" s="22"/>
      <c r="G7" s="22"/>
      <c r="H7" s="22"/>
      <c r="I7" s="23"/>
      <c r="J7" s="24" t="s">
        <v>6</v>
      </c>
      <c r="K7" s="40" t="s">
        <v>7</v>
      </c>
      <c r="L7" s="28" t="s">
        <v>8</v>
      </c>
    </row>
    <row r="8" spans="1:13" ht="225" customHeight="1" x14ac:dyDescent="0.25">
      <c r="B8" s="20"/>
      <c r="C8" s="20"/>
      <c r="D8" s="11" t="s">
        <v>31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  <c r="J8" s="25"/>
      <c r="K8" s="40"/>
      <c r="L8" s="28"/>
    </row>
    <row r="9" spans="1:13" x14ac:dyDescent="0.25">
      <c r="B9" s="2">
        <v>1</v>
      </c>
      <c r="C9" s="2" t="s">
        <v>45</v>
      </c>
      <c r="D9" s="2">
        <v>3</v>
      </c>
      <c r="E9" s="2">
        <v>3</v>
      </c>
      <c r="F9" s="2">
        <v>3</v>
      </c>
      <c r="G9" s="2">
        <v>1</v>
      </c>
      <c r="H9" s="2">
        <v>2</v>
      </c>
      <c r="I9" s="2">
        <v>3</v>
      </c>
      <c r="J9" s="7">
        <f>SUM(D9:I9)</f>
        <v>15</v>
      </c>
      <c r="K9" s="8">
        <f>AVERAGE(D9,E9,F9,G9,H9,I9)</f>
        <v>2.5</v>
      </c>
      <c r="L9" s="12" t="str">
        <f>IF(D9="","",VLOOKUP(K9,$K$72:$L$74,2,TRUE))</f>
        <v>ІІ ур</v>
      </c>
    </row>
    <row r="10" spans="1:13" x14ac:dyDescent="0.25">
      <c r="B10" s="14">
        <v>2</v>
      </c>
      <c r="C10" s="14" t="s">
        <v>46</v>
      </c>
      <c r="D10" s="15">
        <v>3</v>
      </c>
      <c r="E10" s="16">
        <v>3</v>
      </c>
      <c r="F10" s="16">
        <v>3</v>
      </c>
      <c r="G10" s="16">
        <v>1</v>
      </c>
      <c r="H10" s="16">
        <v>2</v>
      </c>
      <c r="I10" s="16">
        <v>3</v>
      </c>
      <c r="J10" s="17">
        <v>15</v>
      </c>
      <c r="K10" s="8">
        <v>2.5</v>
      </c>
      <c r="L10" s="12" t="str">
        <f>IF(D10="","",VLOOKUP(K10,$K$72:$L$74,2,TRUE))</f>
        <v>ІІ ур</v>
      </c>
    </row>
    <row r="11" spans="1:13" x14ac:dyDescent="0.25">
      <c r="B11" s="29"/>
      <c r="C11" s="29"/>
      <c r="D11" s="32"/>
      <c r="E11" s="33"/>
      <c r="F11" s="33"/>
      <c r="G11" s="33"/>
      <c r="H11" s="33"/>
      <c r="I11" s="33"/>
      <c r="J11" s="34"/>
      <c r="K11" s="1" t="s">
        <v>9</v>
      </c>
      <c r="L11" s="1" t="s">
        <v>10</v>
      </c>
    </row>
    <row r="12" spans="1:13" x14ac:dyDescent="0.25">
      <c r="B12" s="30"/>
      <c r="C12" s="30"/>
      <c r="D12" s="37" t="s">
        <v>14</v>
      </c>
      <c r="E12" s="38"/>
      <c r="F12" s="38"/>
      <c r="G12" s="38"/>
      <c r="H12" s="38"/>
      <c r="I12" s="38"/>
      <c r="J12" s="39"/>
      <c r="K12" s="10">
        <v>2</v>
      </c>
      <c r="L12" s="10">
        <v>100</v>
      </c>
    </row>
    <row r="13" spans="1:13" x14ac:dyDescent="0.25">
      <c r="B13" s="30"/>
      <c r="C13" s="30"/>
      <c r="D13" s="35" t="s">
        <v>11</v>
      </c>
      <c r="E13" s="36"/>
      <c r="F13" s="36"/>
      <c r="G13" s="36"/>
      <c r="H13" s="36"/>
      <c r="I13" s="36"/>
      <c r="J13" s="36"/>
      <c r="K13" s="5">
        <f>COUNTIF(L9:L9,"І ур")</f>
        <v>0</v>
      </c>
      <c r="L13" s="3">
        <f>(K13/K12)*100</f>
        <v>0</v>
      </c>
    </row>
    <row r="14" spans="1:13" x14ac:dyDescent="0.25">
      <c r="B14" s="30"/>
      <c r="C14" s="30"/>
      <c r="D14" s="35" t="s">
        <v>12</v>
      </c>
      <c r="E14" s="36"/>
      <c r="F14" s="36"/>
      <c r="G14" s="36"/>
      <c r="H14" s="36"/>
      <c r="I14" s="36"/>
      <c r="J14" s="36"/>
      <c r="K14" s="5">
        <v>2</v>
      </c>
      <c r="L14" s="3">
        <f>(K14/K12)*100</f>
        <v>100</v>
      </c>
    </row>
    <row r="15" spans="1:13" x14ac:dyDescent="0.25">
      <c r="B15" s="31"/>
      <c r="C15" s="31"/>
      <c r="D15" s="35" t="s">
        <v>13</v>
      </c>
      <c r="E15" s="36"/>
      <c r="F15" s="36"/>
      <c r="G15" s="36"/>
      <c r="H15" s="36"/>
      <c r="I15" s="36"/>
      <c r="J15" s="36"/>
      <c r="K15" s="5">
        <f>COUNTIF(L9:L9,"ІІІ ур")</f>
        <v>0</v>
      </c>
      <c r="L15" s="3">
        <f>(K15/K12)*100</f>
        <v>0</v>
      </c>
    </row>
    <row r="72" spans="11:12" x14ac:dyDescent="0.25">
      <c r="K72" s="6">
        <v>1</v>
      </c>
      <c r="L72" s="6" t="s">
        <v>18</v>
      </c>
    </row>
    <row r="73" spans="11:12" x14ac:dyDescent="0.25">
      <c r="K73" s="6">
        <v>1.6</v>
      </c>
      <c r="L73" s="6" t="s">
        <v>19</v>
      </c>
    </row>
    <row r="74" spans="11:12" x14ac:dyDescent="0.25">
      <c r="K74" s="6">
        <v>2.6</v>
      </c>
      <c r="L74" s="6" t="s">
        <v>20</v>
      </c>
    </row>
  </sheetData>
  <autoFilter ref="L1:L16"/>
  <mergeCells count="17">
    <mergeCell ref="B11:B15"/>
    <mergeCell ref="C11:C15"/>
    <mergeCell ref="D11:J11"/>
    <mergeCell ref="D13:J13"/>
    <mergeCell ref="D14:J14"/>
    <mergeCell ref="D15:J15"/>
    <mergeCell ref="D12:J12"/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opLeftCell="A9" zoomScale="130" zoomScaleNormal="130" workbookViewId="0">
      <selection activeCell="P18" sqref="P18"/>
    </sheetView>
  </sheetViews>
  <sheetFormatPr defaultRowHeight="15" x14ac:dyDescent="0.25"/>
  <cols>
    <col min="2" max="2" width="4.28515625" customWidth="1"/>
    <col min="3" max="3" width="25" customWidth="1"/>
    <col min="4" max="4" width="5" customWidth="1"/>
    <col min="5" max="5" width="9.28515625" customWidth="1"/>
    <col min="6" max="6" width="10" customWidth="1"/>
    <col min="7" max="7" width="6.140625" customWidth="1"/>
    <col min="8" max="9" width="8.28515625" customWidth="1"/>
    <col min="10" max="10" width="9.5703125" customWidth="1"/>
    <col min="11" max="11" width="6.42578125" customWidth="1"/>
    <col min="12" max="12" width="5.28515625" customWidth="1"/>
    <col min="13" max="13" width="9.28515625" customWidth="1"/>
  </cols>
  <sheetData>
    <row r="1" spans="1:14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5" spans="1:14" x14ac:dyDescent="0.25">
      <c r="B5" s="19" t="s">
        <v>2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4" x14ac:dyDescent="0.25">
      <c r="B6" s="20" t="s">
        <v>3</v>
      </c>
      <c r="C6" s="20" t="s">
        <v>4</v>
      </c>
      <c r="D6" s="21" t="s">
        <v>5</v>
      </c>
      <c r="E6" s="22"/>
      <c r="F6" s="22"/>
      <c r="G6" s="22"/>
      <c r="H6" s="22"/>
      <c r="I6" s="22"/>
      <c r="J6" s="23"/>
      <c r="K6" s="24" t="s">
        <v>6</v>
      </c>
      <c r="L6" s="40" t="s">
        <v>7</v>
      </c>
      <c r="M6" s="28" t="s">
        <v>8</v>
      </c>
    </row>
    <row r="7" spans="1:14" ht="225" customHeight="1" x14ac:dyDescent="0.25">
      <c r="B7" s="20"/>
      <c r="C7" s="20"/>
      <c r="D7" s="11" t="s">
        <v>37</v>
      </c>
      <c r="E7" s="11" t="s">
        <v>38</v>
      </c>
      <c r="F7" s="11" t="s">
        <v>39</v>
      </c>
      <c r="G7" s="11" t="s">
        <v>40</v>
      </c>
      <c r="H7" s="11" t="s">
        <v>41</v>
      </c>
      <c r="I7" s="11" t="s">
        <v>43</v>
      </c>
      <c r="J7" s="11" t="s">
        <v>42</v>
      </c>
      <c r="K7" s="25"/>
      <c r="L7" s="40"/>
      <c r="M7" s="28"/>
    </row>
    <row r="8" spans="1:14" x14ac:dyDescent="0.25">
      <c r="B8" s="2">
        <v>1</v>
      </c>
      <c r="C8" s="2" t="s">
        <v>45</v>
      </c>
      <c r="D8" s="2">
        <v>3</v>
      </c>
      <c r="E8" s="2">
        <v>2</v>
      </c>
      <c r="F8" s="2">
        <v>3</v>
      </c>
      <c r="G8" s="2">
        <v>2</v>
      </c>
      <c r="H8" s="2">
        <v>3</v>
      </c>
      <c r="I8" s="2">
        <v>1</v>
      </c>
      <c r="J8" s="2">
        <v>3</v>
      </c>
      <c r="K8" s="7">
        <f>SUM(D8:J8)</f>
        <v>17</v>
      </c>
      <c r="L8" s="8">
        <f>AVERAGE(D8,E8,F8,G8,H8,I8,J8)</f>
        <v>2.4285714285714284</v>
      </c>
      <c r="M8" s="12" t="str">
        <f>IF(D8="","",VLOOKUP(L8,$K$72:$L$74,2,TRUE))</f>
        <v>ІІ ур</v>
      </c>
    </row>
    <row r="9" spans="1:14" x14ac:dyDescent="0.25">
      <c r="B9" s="14">
        <v>2</v>
      </c>
      <c r="C9" s="14" t="s">
        <v>46</v>
      </c>
      <c r="D9" s="2">
        <v>3</v>
      </c>
      <c r="E9" s="2">
        <v>2</v>
      </c>
      <c r="F9" s="2">
        <v>3</v>
      </c>
      <c r="G9" s="2">
        <v>2</v>
      </c>
      <c r="H9" s="2">
        <v>3</v>
      </c>
      <c r="I9" s="2">
        <v>1</v>
      </c>
      <c r="J9" s="2">
        <v>3</v>
      </c>
      <c r="K9" s="7">
        <v>17</v>
      </c>
      <c r="L9" s="8">
        <v>2.4300000000000002</v>
      </c>
      <c r="M9" s="12" t="str">
        <f>IF(D9="","",VLOOKUP(L9,$K$72:$L$74,2,TRUE))</f>
        <v>ІІ ур</v>
      </c>
    </row>
    <row r="10" spans="1:14" ht="28.5" x14ac:dyDescent="0.25">
      <c r="B10" s="29"/>
      <c r="C10" s="29"/>
      <c r="D10" s="41"/>
      <c r="E10" s="41"/>
      <c r="F10" s="41"/>
      <c r="G10" s="41"/>
      <c r="H10" s="41"/>
      <c r="I10" s="41"/>
      <c r="J10" s="41"/>
      <c r="K10" s="41"/>
      <c r="L10" s="4" t="s">
        <v>9</v>
      </c>
      <c r="M10" s="1" t="s">
        <v>10</v>
      </c>
    </row>
    <row r="11" spans="1:14" x14ac:dyDescent="0.25">
      <c r="B11" s="30"/>
      <c r="C11" s="30"/>
      <c r="D11" s="37" t="s">
        <v>14</v>
      </c>
      <c r="E11" s="38"/>
      <c r="F11" s="38"/>
      <c r="G11" s="38"/>
      <c r="H11" s="38"/>
      <c r="I11" s="38"/>
      <c r="J11" s="38"/>
      <c r="K11" s="39"/>
      <c r="L11" s="10">
        <v>2</v>
      </c>
      <c r="M11" s="10">
        <v>100</v>
      </c>
    </row>
    <row r="12" spans="1:14" x14ac:dyDescent="0.25">
      <c r="B12" s="30"/>
      <c r="C12" s="30"/>
      <c r="D12" s="35" t="s">
        <v>21</v>
      </c>
      <c r="E12" s="36"/>
      <c r="F12" s="36"/>
      <c r="G12" s="36"/>
      <c r="H12" s="36"/>
      <c r="I12" s="36"/>
      <c r="J12" s="36"/>
      <c r="K12" s="42"/>
      <c r="L12" s="5">
        <f>COUNTIF(M8:M8,"І ур")</f>
        <v>0</v>
      </c>
      <c r="M12" s="3">
        <f>(L12/L11)*100</f>
        <v>0</v>
      </c>
    </row>
    <row r="13" spans="1:14" x14ac:dyDescent="0.25">
      <c r="B13" s="30"/>
      <c r="C13" s="30"/>
      <c r="D13" s="35" t="s">
        <v>22</v>
      </c>
      <c r="E13" s="36"/>
      <c r="F13" s="36"/>
      <c r="G13" s="36"/>
      <c r="H13" s="36"/>
      <c r="I13" s="36"/>
      <c r="J13" s="36"/>
      <c r="K13" s="42"/>
      <c r="L13" s="5">
        <v>2</v>
      </c>
      <c r="M13" s="3">
        <f>(L13/L11)*100</f>
        <v>100</v>
      </c>
    </row>
    <row r="14" spans="1:14" x14ac:dyDescent="0.25">
      <c r="B14" s="31"/>
      <c r="C14" s="31"/>
      <c r="D14" s="35" t="s">
        <v>23</v>
      </c>
      <c r="E14" s="36"/>
      <c r="F14" s="36"/>
      <c r="G14" s="36"/>
      <c r="H14" s="36"/>
      <c r="I14" s="36"/>
      <c r="J14" s="36"/>
      <c r="K14" s="42"/>
      <c r="L14" s="5">
        <f>COUNTIF(M8:M8,"ІІІ ур")</f>
        <v>0</v>
      </c>
      <c r="M14" s="3">
        <f>(L14/L11)*100</f>
        <v>0</v>
      </c>
    </row>
    <row r="72" spans="11:12" x14ac:dyDescent="0.25">
      <c r="K72" s="6">
        <v>1</v>
      </c>
      <c r="L72" s="6" t="s">
        <v>18</v>
      </c>
    </row>
    <row r="73" spans="11:12" x14ac:dyDescent="0.25">
      <c r="K73" s="6">
        <v>1.6</v>
      </c>
      <c r="L73" s="6" t="s">
        <v>19</v>
      </c>
    </row>
    <row r="74" spans="11:12" x14ac:dyDescent="0.25">
      <c r="K74" s="6">
        <v>2.6</v>
      </c>
      <c r="L74" s="6" t="s">
        <v>20</v>
      </c>
    </row>
  </sheetData>
  <autoFilter ref="M1:M17"/>
  <mergeCells count="17">
    <mergeCell ref="A1:N1"/>
    <mergeCell ref="A2:N2"/>
    <mergeCell ref="A3:N3"/>
    <mergeCell ref="B5:M5"/>
    <mergeCell ref="B6:B7"/>
    <mergeCell ref="C6:C7"/>
    <mergeCell ref="D6:J6"/>
    <mergeCell ref="K6:K7"/>
    <mergeCell ref="L6:L7"/>
    <mergeCell ref="M6:M7"/>
    <mergeCell ref="B10:B14"/>
    <mergeCell ref="C10:C14"/>
    <mergeCell ref="D10:K10"/>
    <mergeCell ref="D12:K12"/>
    <mergeCell ref="D13:K13"/>
    <mergeCell ref="D14:K14"/>
    <mergeCell ref="D11:K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2023-09-10T09:53:49Z</dcterms:modified>
</cp:coreProperties>
</file>